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CORTvNheC/eUDUhFTDnhrkXbHgh094RKzukcVEf/qfZ0YgBu/a8KRpHI4OmeMZ7EpI0ywE/PfOBVbzFLtz+xWw==" workbookSaltValue="oi+lvQxcIyrviAzDLa2MlA==" workbookSpinCount="100000" lockStructure="1"/>
  <bookViews>
    <workbookView xWindow="0" yWindow="0" windowWidth="28800" windowHeight="9210"/>
  </bookViews>
  <sheets>
    <sheet name="賞与入力シート" sheetId="1" r:id="rId1"/>
  </sheets>
  <definedNames>
    <definedName name="①">賞与入力シート!$M$7</definedName>
    <definedName name="②">賞与入力シート!$M$10</definedName>
    <definedName name="③">賞与入力シート!$M$13</definedName>
    <definedName name="④">賞与入力シート!$M$16</definedName>
    <definedName name="⑤">賞与入力シート!$M$19</definedName>
    <definedName name="⑥">賞与入力シート!$M$22</definedName>
    <definedName name="⑦">賞与入力シート!$M$25</definedName>
    <definedName name="⑧">賞与入力シート!$M$28</definedName>
    <definedName name="⑨">賞与入力シート!$M$31</definedName>
    <definedName name="⑩">賞与入力シート!$M$33</definedName>
    <definedName name="⑪">賞与入力シート!$M$35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M33" i="1"/>
  <c r="M31" i="1"/>
  <c r="M28" i="1"/>
  <c r="M25" i="1"/>
  <c r="M22" i="1"/>
  <c r="M19" i="1"/>
  <c r="J40" i="1" s="1"/>
  <c r="M16" i="1"/>
  <c r="M13" i="1"/>
  <c r="M10" i="1"/>
  <c r="M7" i="1"/>
  <c r="B40" i="1" l="1"/>
  <c r="K30" i="1" l="1"/>
</calcChain>
</file>

<file path=xl/sharedStrings.xml><?xml version="1.0" encoding="utf-8"?>
<sst xmlns="http://schemas.openxmlformats.org/spreadsheetml/2006/main" count="59" uniqueCount="54">
  <si>
    <t>滞納者同一生計</t>
    <rPh sb="0" eb="3">
      <t>タイノウシャ</t>
    </rPh>
    <rPh sb="3" eb="5">
      <t>ドウイツ</t>
    </rPh>
    <rPh sb="5" eb="7">
      <t>セイケイ</t>
    </rPh>
    <phoneticPr fontId="1"/>
  </si>
  <si>
    <t>親族</t>
    <rPh sb="0" eb="2">
      <t>シンゾク</t>
    </rPh>
    <phoneticPr fontId="1"/>
  </si>
  <si>
    <t>人</t>
    <rPh sb="0" eb="1">
      <t>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</si>
  <si>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</si>
  <si>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</si>
  <si>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①</t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</si>
  <si>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</si>
  <si>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</si>
  <si>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</si>
  <si>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４号</t>
    <rPh sb="1" eb="2">
      <t>ゴウ</t>
    </rPh>
    <phoneticPr fontId="1"/>
  </si>
  <si>
    <t>５号</t>
    <rPh sb="1" eb="2">
      <t>ゴウ</t>
    </rPh>
    <phoneticPr fontId="1"/>
  </si>
  <si>
    <t>国税徴収法第76条第１項の規定</t>
    <rPh sb="0" eb="2">
      <t>コクゼイ</t>
    </rPh>
    <rPh sb="2" eb="4">
      <t>チョウシュウ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phoneticPr fontId="1"/>
  </si>
  <si>
    <t>上記給料等から控除される源泉徴収税額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ゲンセン</t>
    </rPh>
    <rPh sb="14" eb="16">
      <t>チョウシュウ</t>
    </rPh>
    <rPh sb="16" eb="18">
      <t>ゼイガク</t>
    </rPh>
    <phoneticPr fontId="1"/>
  </si>
  <si>
    <t>上記給料等から控除される道府県民税額、市町村民税額</t>
    <rPh sb="0" eb="2">
      <t>ジョウキ</t>
    </rPh>
    <rPh sb="2" eb="4">
      <t>キュウリョウ</t>
    </rPh>
    <rPh sb="4" eb="5">
      <t>トウ</t>
    </rPh>
    <rPh sb="7" eb="9">
      <t>コウジョ</t>
    </rPh>
    <rPh sb="12" eb="17">
      <t>ドウフケンミンゼイ</t>
    </rPh>
    <rPh sb="17" eb="18">
      <t>ガク</t>
    </rPh>
    <rPh sb="19" eb="22">
      <t>シチョウソン</t>
    </rPh>
    <rPh sb="22" eb="23">
      <t>ミン</t>
    </rPh>
    <rPh sb="23" eb="24">
      <t>ゼイ</t>
    </rPh>
    <rPh sb="24" eb="25">
      <t>ガク</t>
    </rPh>
    <phoneticPr fontId="1"/>
  </si>
  <si>
    <t>滞納者
(債権者)</t>
    <rPh sb="0" eb="3">
      <t>タイノウシャ</t>
    </rPh>
    <rPh sb="5" eb="8">
      <t>サイケンシャ</t>
    </rPh>
    <phoneticPr fontId="1"/>
  </si>
  <si>
    <t>上記給料等から控除される社会保険料（所得税法第74条第２項に規定される社会保険料）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シャカイ</t>
    </rPh>
    <rPh sb="14" eb="17">
      <t>ホケンリョウ</t>
    </rPh>
    <rPh sb="18" eb="21">
      <t>ショトクゼイ</t>
    </rPh>
    <rPh sb="21" eb="22">
      <t>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シャカイ</t>
    </rPh>
    <rPh sb="37" eb="40">
      <t>ホケンリョウ</t>
    </rPh>
    <phoneticPr fontId="1"/>
  </si>
  <si>
    <t>②</t>
    <phoneticPr fontId="1"/>
  </si>
  <si>
    <t>計算の基礎となる期間</t>
    <rPh sb="0" eb="2">
      <t>ケイサン</t>
    </rPh>
    <rPh sb="3" eb="5">
      <t>キソ</t>
    </rPh>
    <rPh sb="8" eb="10">
      <t>キカン</t>
    </rPh>
    <phoneticPr fontId="1"/>
  </si>
  <si>
    <t>１か月以上</t>
  </si>
  <si>
    <t>国税徴収法施行令第34条の金額</t>
    <rPh sb="0" eb="2">
      <t>コクゼイ</t>
    </rPh>
    <rPh sb="2" eb="4">
      <t>チョウシュウ</t>
    </rPh>
    <rPh sb="4" eb="5">
      <t>ホウ</t>
    </rPh>
    <rPh sb="5" eb="8">
      <t>セコウレイ</t>
    </rPh>
    <rPh sb="8" eb="9">
      <t>ダイ</t>
    </rPh>
    <rPh sb="11" eb="12">
      <t>ジョウ</t>
    </rPh>
    <rPh sb="13" eb="15">
      <t>キンガク</t>
    </rPh>
    <phoneticPr fontId="1"/>
  </si>
  <si>
    <t>(100,000円)+(45,000円×</t>
    <rPh sb="8" eb="9">
      <t>エン</t>
    </rPh>
    <rPh sb="18" eb="19">
      <t>エン</t>
    </rPh>
    <phoneticPr fontId="1"/>
  </si>
  <si>
    <t>人)</t>
    <rPh sb="0" eb="1">
      <t>ニン</t>
    </rPh>
    <phoneticPr fontId="1"/>
  </si>
  <si>
    <t>(本人)</t>
    <rPh sb="1" eb="3">
      <t>ホンニン</t>
    </rPh>
    <phoneticPr fontId="1"/>
  </si>
  <si>
    <t>(生計を一にする親族)</t>
    <rPh sb="1" eb="3">
      <t>セイケイ</t>
    </rPh>
    <rPh sb="4" eb="5">
      <t>イチ</t>
    </rPh>
    <rPh sb="8" eb="10">
      <t>シンゾク</t>
    </rPh>
    <phoneticPr fontId="1"/>
  </si>
  <si>
    <t>③</t>
    <phoneticPr fontId="1"/>
  </si>
  <si>
    <t>④</t>
    <phoneticPr fontId="1"/>
  </si>
  <si>
    <t>差押可能金額</t>
    <rPh sb="0" eb="2">
      <t>サシオサエ</t>
    </rPh>
    <rPh sb="2" eb="4">
      <t>カノウ</t>
    </rPh>
    <rPh sb="4" eb="6">
      <t>キンガク</t>
    </rPh>
    <phoneticPr fontId="1"/>
  </si>
  <si>
    <t>賞与等の差押可能金額計算書</t>
    <rPh sb="0" eb="2">
      <t>ショウヨ</t>
    </rPh>
    <rPh sb="2" eb="3">
      <t>トウ</t>
    </rPh>
    <rPh sb="4" eb="6">
      <t>サシオサエ</t>
    </rPh>
    <rPh sb="6" eb="8">
      <t>カノウ</t>
    </rPh>
    <rPh sb="8" eb="10">
      <t>キンガク</t>
    </rPh>
    <rPh sb="10" eb="13">
      <t>ケイサンショ</t>
    </rPh>
    <phoneticPr fontId="1"/>
  </si>
  <si>
    <t>賞与等支給金額</t>
    <rPh sb="0" eb="2">
      <t>ショウヨ</t>
    </rPh>
    <rPh sb="2" eb="3">
      <t>トウ</t>
    </rPh>
    <rPh sb="3" eb="5">
      <t>シキュウ</t>
    </rPh>
    <rPh sb="5" eb="7">
      <t>キンガク</t>
    </rPh>
    <phoneticPr fontId="1"/>
  </si>
  <si>
    <t>賞与を支払う月分の給料等支給金額</t>
    <rPh sb="0" eb="2">
      <t>ショウヨ</t>
    </rPh>
    <rPh sb="3" eb="5">
      <t>シハラ</t>
    </rPh>
    <rPh sb="6" eb="8">
      <t>ガツブン</t>
    </rPh>
    <rPh sb="9" eb="12">
      <t>キュウリョウナド</t>
    </rPh>
    <rPh sb="12" eb="14">
      <t>シキュウ</t>
    </rPh>
    <rPh sb="14" eb="16">
      <t>キンガク</t>
    </rPh>
    <phoneticPr fontId="1"/>
  </si>
  <si>
    <t>上記賞与等から控除される源泉徴収税額</t>
    <rPh sb="0" eb="2">
      <t>ジョウキ</t>
    </rPh>
    <rPh sb="2" eb="4">
      <t>ショウヨ</t>
    </rPh>
    <rPh sb="4" eb="5">
      <t>トウ</t>
    </rPh>
    <rPh sb="7" eb="9">
      <t>コウジョ</t>
    </rPh>
    <rPh sb="12" eb="14">
      <t>ゲンセン</t>
    </rPh>
    <rPh sb="14" eb="16">
      <t>チョウシュウ</t>
    </rPh>
    <rPh sb="16" eb="18">
      <t>ゼイガク</t>
    </rPh>
    <phoneticPr fontId="1"/>
  </si>
  <si>
    <t>上記賞与等から控除される道府県民税額、市町村民税額</t>
    <rPh sb="0" eb="2">
      <t>ジョウキ</t>
    </rPh>
    <rPh sb="2" eb="4">
      <t>ショウヨ</t>
    </rPh>
    <rPh sb="4" eb="5">
      <t>トウ</t>
    </rPh>
    <rPh sb="7" eb="9">
      <t>コウジョ</t>
    </rPh>
    <rPh sb="12" eb="17">
      <t>ドウフケンミンゼイ</t>
    </rPh>
    <rPh sb="17" eb="18">
      <t>ガク</t>
    </rPh>
    <rPh sb="19" eb="22">
      <t>シチョウソン</t>
    </rPh>
    <rPh sb="22" eb="23">
      <t>ミン</t>
    </rPh>
    <rPh sb="23" eb="24">
      <t>ゼイ</t>
    </rPh>
    <rPh sb="24" eb="25">
      <t>ガク</t>
    </rPh>
    <phoneticPr fontId="1"/>
  </si>
  <si>
    <t>上記賞与等から控除される社会保険料（所得税法第74条第２項に規定される社会保険料）</t>
    <rPh sb="0" eb="2">
      <t>ジョウキ</t>
    </rPh>
    <rPh sb="2" eb="4">
      <t>ショウヨ</t>
    </rPh>
    <rPh sb="4" eb="5">
      <t>トウ</t>
    </rPh>
    <rPh sb="7" eb="9">
      <t>コウジョ</t>
    </rPh>
    <rPh sb="12" eb="14">
      <t>シャカイ</t>
    </rPh>
    <rPh sb="14" eb="17">
      <t>ホケンリョウ</t>
    </rPh>
    <rPh sb="18" eb="21">
      <t>ショトクゼイ</t>
    </rPh>
    <rPh sb="21" eb="22">
      <t>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シャカイ</t>
    </rPh>
    <rPh sb="37" eb="40">
      <t>ホケンリョウ</t>
    </rPh>
    <phoneticPr fontId="1"/>
  </si>
  <si>
    <t>第１項の規定
国税徴収法第76条</t>
    <rPh sb="7" eb="9">
      <t>コクゼイ</t>
    </rPh>
    <rPh sb="9" eb="11">
      <t>チョウシュウ</t>
    </rPh>
    <rPh sb="11" eb="12">
      <t>ホウ</t>
    </rPh>
    <rPh sb="12" eb="13">
      <t>ダイ</t>
    </rPh>
    <rPh sb="15" eb="16">
      <t>ジョウ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</si>
  <si>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</si>
  <si>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</si>
  <si>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</si>
  <si>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</si>
  <si>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</si>
  <si>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</si>
  <si>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</si>
  <si>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⑤-(⑥+⑦+⑧)≧⑨のとき</t>
    <phoneticPr fontId="1"/>
  </si>
  <si>
    <t>①-{②+③+④+(⑩-⑪)}</t>
    <phoneticPr fontId="1"/>
  </si>
  <si>
    <t>(①+⑤)-(②+③+④+⑥+⑦+⑧+⑨+⑩)</t>
    <phoneticPr fontId="1"/>
  </si>
  <si>
    <t>＝</t>
    <phoneticPr fontId="1"/>
  </si>
  <si>
    <t>＝</t>
    <phoneticPr fontId="1"/>
  </si>
  <si>
    <t>⑤-(⑥+⑦+⑧)＜⑨又は⑤=０のとき(⑥+⑦+⑧=0)</t>
    <rPh sb="11" eb="12">
      <t>マタ</t>
    </rPh>
    <phoneticPr fontId="1"/>
  </si>
  <si>
    <t>{(①+⑤)-(②+③+④+⑥+⑦+⑧+⑨)}× 20 /100
　　又は　⑨×２のいずれか少ない金額</t>
    <rPh sb="35" eb="36">
      <t>マタ</t>
    </rPh>
    <rPh sb="46" eb="47">
      <t>スク</t>
    </rPh>
    <rPh sb="49" eb="51">
      <t>キンガク</t>
    </rPh>
    <phoneticPr fontId="1"/>
  </si>
  <si>
    <t>{⑤-(⑥+⑦+⑧+⑨)}×20/100
　　又は　⑨×２のいずれか少ない金額</t>
    <rPh sb="23" eb="24">
      <t>マタ</t>
    </rPh>
    <rPh sb="34" eb="35">
      <t>スク</t>
    </rPh>
    <rPh sb="37" eb="39">
      <t>キンガク</t>
    </rPh>
    <phoneticPr fontId="1"/>
  </si>
  <si>
    <t>※給与担当者の方へ</t>
    <rPh sb="1" eb="3">
      <t>キュウヨ</t>
    </rPh>
    <rPh sb="3" eb="6">
      <t>タントウシャ</t>
    </rPh>
    <rPh sb="7" eb="8">
      <t>カタ</t>
    </rPh>
    <phoneticPr fontId="1"/>
  </si>
  <si>
    <t>・</t>
    <phoneticPr fontId="1"/>
  </si>
  <si>
    <t>に必要事項を入力していただくと、差押可能金額が表示されます。</t>
    <rPh sb="1" eb="3">
      <t>ヒツヨウ</t>
    </rPh>
    <rPh sb="3" eb="5">
      <t>ジコウ</t>
    </rPh>
    <rPh sb="6" eb="8">
      <t>ニュウリョク</t>
    </rPh>
    <rPh sb="16" eb="18">
      <t>サシオサエ</t>
    </rPh>
    <rPh sb="18" eb="20">
      <t>カノウ</t>
    </rPh>
    <rPh sb="20" eb="22">
      <t>キンガク</t>
    </rPh>
    <rPh sb="23" eb="25">
      <t>ヒョウジ</t>
    </rPh>
    <phoneticPr fontId="1"/>
  </si>
  <si>
    <t>計算後、放置駐車管理センター執行係まで電話連絡をお願いします。</t>
    <rPh sb="0" eb="2">
      <t>ケイサン</t>
    </rPh>
    <rPh sb="2" eb="3">
      <t>ゴ</t>
    </rPh>
    <rPh sb="4" eb="10">
      <t>ホウチチュウシャカンリ</t>
    </rPh>
    <rPh sb="14" eb="17">
      <t>シッコウカカリ</t>
    </rPh>
    <rPh sb="19" eb="21">
      <t>デンワ</t>
    </rPh>
    <rPh sb="21" eb="23">
      <t>レンラク</t>
    </rPh>
    <rPh sb="25" eb="26">
      <t>ネガ</t>
    </rPh>
    <phoneticPr fontId="1"/>
  </si>
  <si>
    <t>以後は、債権差押通知書に添付の手順に従い処理をお願いします。</t>
    <rPh sb="0" eb="2">
      <t>イゴ</t>
    </rPh>
    <rPh sb="4" eb="6">
      <t>サイケン</t>
    </rPh>
    <rPh sb="6" eb="8">
      <t>サシオサ</t>
    </rPh>
    <rPh sb="8" eb="11">
      <t>ツウチショ</t>
    </rPh>
    <rPh sb="12" eb="14">
      <t>テンプ</t>
    </rPh>
    <rPh sb="15" eb="17">
      <t>テジュン</t>
    </rPh>
    <rPh sb="18" eb="19">
      <t>シタガ</t>
    </rPh>
    <rPh sb="20" eb="22">
      <t>ショリ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</si>
</sst>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円&quot;"/>
    <numFmt numFmtId="177" formatCode="#,##0_ "/>
    <numFmt numFmtId="178" formatCode="#,##0&quot;　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0" fontId="0" fillId="0" borderId="0" xfId="0" applyProtection="1">
      <alignment vertical="center"/>
    </xf>
    <xf numFmtId="0" fontId="4" fillId="0" borderId="7" xfId="0" applyFont="1" applyBorder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4" fillId="0" borderId="0" xfId="0" applyNumberFormat="1" applyFont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177" fontId="4" fillId="2" borderId="16" xfId="0" applyNumberFormat="1" applyFont="1" applyFill="1" applyBorder="1" applyAlignment="1" applyProtection="1">
      <alignment horizontal="center" vertical="center"/>
      <protection locked="0"/>
    </xf>
    <xf numFmtId="177" fontId="4" fillId="2" borderId="17" xfId="0" applyNumberFormat="1" applyFont="1" applyFill="1" applyBorder="1" applyAlignment="1" applyProtection="1">
      <alignment horizontal="center" vertical="center"/>
      <protection locked="0"/>
    </xf>
    <xf numFmtId="177" fontId="4" fillId="2" borderId="18" xfId="0" applyNumberFormat="1" applyFont="1" applyFill="1" applyBorder="1" applyAlignment="1" applyProtection="1">
      <alignment horizontal="center" vertical="center"/>
      <protection locked="0"/>
    </xf>
    <xf numFmtId="177" fontId="4" fillId="2" borderId="19" xfId="0" applyNumberFormat="1" applyFont="1" applyFill="1" applyBorder="1" applyAlignment="1" applyProtection="1">
      <alignment horizontal="center" vertical="center"/>
      <protection locked="0"/>
    </xf>
    <xf numFmtId="177" fontId="4" fillId="2" borderId="20" xfId="0" applyNumberFormat="1" applyFont="1" applyFill="1" applyBorder="1" applyAlignment="1" applyProtection="1">
      <alignment horizontal="center" vertical="center"/>
      <protection locked="0"/>
    </xf>
    <xf numFmtId="177" fontId="4" fillId="2" borderId="21" xfId="0" applyNumberFormat="1" applyFont="1" applyFill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 wrapText="1" indent="1"/>
    </xf>
    <xf numFmtId="0" fontId="4" fillId="0" borderId="0" xfId="0" applyFont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left" vertical="center" wrapText="1" indent="1"/>
    </xf>
    <xf numFmtId="178" fontId="4" fillId="0" borderId="6" xfId="0" applyNumberFormat="1" applyFont="1" applyBorder="1" applyAlignment="1" applyProtection="1">
      <alignment horizontal="right" vertical="center"/>
    </xf>
    <xf numFmtId="178" fontId="4" fillId="0" borderId="4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top" indent="1"/>
    </xf>
    <xf numFmtId="0" fontId="2" fillId="0" borderId="10" xfId="0" applyFont="1" applyBorder="1" applyAlignment="1" applyProtection="1">
      <alignment horizontal="left" vertical="top" wrapText="1" indent="1"/>
    </xf>
    <xf numFmtId="0" fontId="4" fillId="0" borderId="11" xfId="0" applyFont="1" applyBorder="1" applyAlignment="1" applyProtection="1">
      <alignment horizontal="left" vertical="center" indent="2"/>
    </xf>
    <xf numFmtId="0" fontId="4" fillId="0" borderId="11" xfId="0" applyFont="1" applyBorder="1" applyAlignment="1" applyProtection="1">
      <alignment horizontal="left" vertical="center" wrapText="1" indent="2"/>
    </xf>
    <xf numFmtId="0" fontId="6" fillId="0" borderId="0" xfId="0" applyFont="1" applyAlignment="1" applyProtection="1">
      <alignment horizontal="distributed" vertical="center" indent="11"/>
    </xf>
    <xf numFmtId="0" fontId="4" fillId="0" borderId="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textRotation="255" wrapText="1" indent="1"/>
    </xf>
    <xf numFmtId="0" fontId="3" fillId="0" borderId="2" xfId="0" applyFont="1" applyBorder="1" applyAlignment="1" applyProtection="1">
      <alignment horizontal="center" vertical="top" textRotation="255" wrapText="1" indent="1"/>
    </xf>
    <xf numFmtId="0" fontId="3" fillId="0" borderId="7" xfId="0" applyFont="1" applyBorder="1" applyAlignment="1" applyProtection="1">
      <alignment horizontal="center" vertical="top" textRotation="255" wrapText="1" indent="1"/>
    </xf>
    <xf numFmtId="0" fontId="3" fillId="0" borderId="8" xfId="0" applyFont="1" applyBorder="1" applyAlignment="1" applyProtection="1">
      <alignment horizontal="center" vertical="top" textRotation="255" wrapText="1" indent="1"/>
    </xf>
    <xf numFmtId="0" fontId="3" fillId="0" borderId="3" xfId="0" applyFont="1" applyBorder="1" applyAlignment="1" applyProtection="1">
      <alignment horizontal="center" vertical="top" textRotation="255" wrapText="1" indent="1"/>
    </xf>
    <xf numFmtId="0" fontId="3" fillId="0" borderId="4" xfId="0" applyFont="1" applyBorder="1" applyAlignment="1" applyProtection="1">
      <alignment horizontal="center" vertical="top" textRotation="255" wrapText="1" inden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8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left" vertical="center" wrapText="1" indent="1"/>
    </xf>
    <xf numFmtId="0" fontId="4" fillId="0" borderId="9" xfId="0" applyFont="1" applyBorder="1" applyAlignment="1" applyProtection="1">
      <alignment horizontal="left" vertical="center" wrapText="1" indent="1"/>
    </xf>
    <xf numFmtId="0" fontId="4" fillId="0" borderId="0" xfId="0" applyFont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178" fontId="7" fillId="0" borderId="6" xfId="0" applyNumberFormat="1" applyFont="1" applyBorder="1" applyAlignment="1" applyProtection="1">
      <alignment horizontal="right" vertical="center" indent="2"/>
    </xf>
    <xf numFmtId="178" fontId="7" fillId="0" borderId="4" xfId="0" applyNumberFormat="1" applyFont="1" applyBorder="1" applyAlignment="1" applyProtection="1">
      <alignment horizontal="righ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4"/>
  <sheetViews>
    <sheetView tabSelected="1" zoomScaleNormal="100" workbookViewId="0">
      <selection activeCell="E3" sqref="E3:L3"/>
    </sheetView>
  </sheetViews>
  <sheetFormatPr defaultColWidth="4.5" defaultRowHeight="28.35" customHeight="1" x14ac:dyDescent="0.4"/>
  <cols>
    <col min="1" max="16" width="5" style="2" customWidth="1"/>
    <col min="17" max="17" width="4.5" style="2"/>
    <col min="18" max="19" width="10.5" style="2" bestFit="1" customWidth="1"/>
    <col min="20" max="16384" width="4.5" style="2"/>
  </cols>
  <sheetData>
    <row r="1" spans="1:18" ht="28.35" customHeight="1" x14ac:dyDescent="0.4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8" ht="12" customHeight="1" x14ac:dyDescent="0.4"/>
    <row r="3" spans="1:18" ht="39.75" customHeight="1" x14ac:dyDescent="0.4">
      <c r="A3" s="71" t="s">
        <v>14</v>
      </c>
      <c r="B3" s="72"/>
      <c r="C3" s="46" t="s">
        <v>3</v>
      </c>
      <c r="D3" s="46"/>
      <c r="E3" s="68"/>
      <c r="F3" s="69"/>
      <c r="G3" s="69"/>
      <c r="H3" s="69"/>
      <c r="I3" s="69"/>
      <c r="J3" s="69"/>
      <c r="K3" s="69"/>
      <c r="L3" s="70"/>
      <c r="M3" s="45" t="s">
        <v>0</v>
      </c>
      <c r="N3" s="46"/>
      <c r="O3" s="46"/>
      <c r="P3" s="47"/>
    </row>
    <row r="4" spans="1:18" ht="39.75" customHeight="1" x14ac:dyDescent="0.4">
      <c r="A4" s="73"/>
      <c r="B4" s="74"/>
      <c r="C4" s="45" t="s">
        <v>4</v>
      </c>
      <c r="D4" s="46"/>
      <c r="E4" s="68"/>
      <c r="F4" s="69"/>
      <c r="G4" s="69"/>
      <c r="H4" s="69"/>
      <c r="I4" s="69"/>
      <c r="J4" s="69"/>
      <c r="K4" s="69"/>
      <c r="L4" s="70"/>
      <c r="M4" s="56" t="s">
        <v>1</v>
      </c>
      <c r="N4" s="57"/>
      <c r="O4" s="1">
        <v>0</v>
      </c>
      <c r="P4" s="3" t="s">
        <v>2</v>
      </c>
    </row>
    <row r="5" spans="1:18" s="5" customFormat="1" ht="14.1" customHeight="1" x14ac:dyDescent="0.4">
      <c r="A5" s="45" t="s">
        <v>28</v>
      </c>
      <c r="B5" s="46"/>
      <c r="C5" s="46"/>
      <c r="D5" s="46"/>
      <c r="E5" s="49"/>
      <c r="F5" s="49"/>
      <c r="G5" s="49"/>
      <c r="H5" s="49"/>
      <c r="I5" s="60" t="s">
        <v>17</v>
      </c>
      <c r="J5" s="60"/>
      <c r="K5" s="60"/>
      <c r="L5" s="61"/>
      <c r="M5" s="4" t="s">
        <v>5</v>
      </c>
      <c r="N5" s="24"/>
      <c r="O5" s="25"/>
      <c r="P5" s="26"/>
    </row>
    <row r="6" spans="1:18" s="5" customFormat="1" ht="14.1" customHeight="1" x14ac:dyDescent="0.4">
      <c r="A6" s="48"/>
      <c r="B6" s="49"/>
      <c r="C6" s="49"/>
      <c r="D6" s="49"/>
      <c r="E6" s="49"/>
      <c r="F6" s="49"/>
      <c r="G6" s="49"/>
      <c r="H6" s="49"/>
      <c r="I6" s="62" t="s">
        <v>18</v>
      </c>
      <c r="J6" s="63"/>
      <c r="K6" s="63"/>
      <c r="L6" s="64"/>
      <c r="M6" s="6"/>
      <c r="N6" s="27"/>
      <c r="O6" s="28"/>
      <c r="P6" s="29"/>
    </row>
    <row r="7" spans="1:18" s="5" customFormat="1" ht="14.1" customHeight="1" x14ac:dyDescent="0.4">
      <c r="A7" s="58"/>
      <c r="B7" s="59"/>
      <c r="C7" s="59"/>
      <c r="D7" s="59"/>
      <c r="E7" s="59"/>
      <c r="F7" s="59"/>
      <c r="G7" s="59"/>
      <c r="H7" s="59"/>
      <c r="I7" s="65"/>
      <c r="J7" s="66"/>
      <c r="K7" s="66"/>
      <c r="L7" s="67"/>
      <c r="M7" s="30">
        <f>IF(ISBLANK(N5),0,
IF(I6="１か月以上",
ROUNDDOWN(N5,-3),
ROUNDDOWN(N5,-2)
)
)</f>
        <v>0</v>
      </c>
      <c r="N7" s="31"/>
      <c r="O7" s="31"/>
      <c r="P7" s="32"/>
    </row>
    <row r="8" spans="1:18" s="5" customFormat="1" ht="14.1" customHeight="1" x14ac:dyDescent="0.4">
      <c r="A8" s="75" t="s">
        <v>33</v>
      </c>
      <c r="B8" s="76"/>
      <c r="C8" s="33" t="s">
        <v>6</v>
      </c>
      <c r="D8" s="33"/>
      <c r="E8" s="34" t="s">
        <v>30</v>
      </c>
      <c r="F8" s="35"/>
      <c r="G8" s="35"/>
      <c r="H8" s="35"/>
      <c r="I8" s="37"/>
      <c r="J8" s="37"/>
      <c r="K8" s="37"/>
      <c r="L8" s="37"/>
      <c r="M8" s="4" t="s">
        <v>16</v>
      </c>
      <c r="N8" s="24"/>
      <c r="O8" s="25"/>
      <c r="P8" s="26"/>
    </row>
    <row r="9" spans="1:18" s="5" customFormat="1" ht="14.1" customHeight="1" x14ac:dyDescent="0.4">
      <c r="A9" s="77"/>
      <c r="B9" s="78"/>
      <c r="C9" s="33"/>
      <c r="D9" s="33"/>
      <c r="E9" s="36"/>
      <c r="F9" s="37"/>
      <c r="G9" s="37"/>
      <c r="H9" s="37"/>
      <c r="I9" s="37"/>
      <c r="J9" s="37"/>
      <c r="K9" s="37"/>
      <c r="L9" s="37"/>
      <c r="M9" s="6"/>
      <c r="N9" s="27"/>
      <c r="O9" s="28"/>
      <c r="P9" s="29"/>
    </row>
    <row r="10" spans="1:18" s="5" customFormat="1" ht="14.1" customHeight="1" x14ac:dyDescent="0.4">
      <c r="A10" s="77"/>
      <c r="B10" s="78"/>
      <c r="C10" s="33"/>
      <c r="D10" s="33"/>
      <c r="E10" s="36"/>
      <c r="F10" s="38"/>
      <c r="G10" s="38"/>
      <c r="H10" s="38"/>
      <c r="I10" s="38"/>
      <c r="J10" s="38"/>
      <c r="K10" s="38"/>
      <c r="L10" s="38"/>
      <c r="M10" s="30">
        <f>IF(ISBLANK(N8),
0,
ROUNDUP(N8,-3)
)</f>
        <v>0</v>
      </c>
      <c r="N10" s="31"/>
      <c r="O10" s="31"/>
      <c r="P10" s="32"/>
    </row>
    <row r="11" spans="1:18" s="5" customFormat="1" ht="14.1" customHeight="1" x14ac:dyDescent="0.4">
      <c r="A11" s="77"/>
      <c r="B11" s="78"/>
      <c r="C11" s="33" t="s">
        <v>7</v>
      </c>
      <c r="D11" s="33"/>
      <c r="E11" s="34" t="s">
        <v>31</v>
      </c>
      <c r="F11" s="35"/>
      <c r="G11" s="35"/>
      <c r="H11" s="35"/>
      <c r="I11" s="35"/>
      <c r="J11" s="35"/>
      <c r="K11" s="35"/>
      <c r="L11" s="35"/>
      <c r="M11" s="4" t="s">
        <v>24</v>
      </c>
      <c r="N11" s="24"/>
      <c r="O11" s="25"/>
      <c r="P11" s="26"/>
    </row>
    <row r="12" spans="1:18" s="5" customFormat="1" ht="14.1" customHeight="1" x14ac:dyDescent="0.4">
      <c r="A12" s="77"/>
      <c r="B12" s="78"/>
      <c r="C12" s="33"/>
      <c r="D12" s="33"/>
      <c r="E12" s="36"/>
      <c r="F12" s="37"/>
      <c r="G12" s="37"/>
      <c r="H12" s="37"/>
      <c r="I12" s="37"/>
      <c r="J12" s="37"/>
      <c r="K12" s="37"/>
      <c r="L12" s="37"/>
      <c r="M12" s="6"/>
      <c r="N12" s="27"/>
      <c r="O12" s="28"/>
      <c r="P12" s="29"/>
    </row>
    <row r="13" spans="1:18" s="5" customFormat="1" ht="14.1" customHeight="1" x14ac:dyDescent="0.4">
      <c r="A13" s="77"/>
      <c r="B13" s="78"/>
      <c r="C13" s="33"/>
      <c r="D13" s="33"/>
      <c r="E13" s="36"/>
      <c r="F13" s="38"/>
      <c r="G13" s="38"/>
      <c r="H13" s="38"/>
      <c r="I13" s="38"/>
      <c r="J13" s="38"/>
      <c r="K13" s="38"/>
      <c r="L13" s="38"/>
      <c r="M13" s="30">
        <f>IF(ISBLANK(N11),
0,
ROUNDUP(N11,-3)
)</f>
        <v>0</v>
      </c>
      <c r="N13" s="31"/>
      <c r="O13" s="31"/>
      <c r="P13" s="32"/>
      <c r="Q13" s="2"/>
      <c r="R13" s="2"/>
    </row>
    <row r="14" spans="1:18" s="5" customFormat="1" ht="14.1" customHeight="1" x14ac:dyDescent="0.4">
      <c r="A14" s="77"/>
      <c r="B14" s="78"/>
      <c r="C14" s="33" t="s">
        <v>8</v>
      </c>
      <c r="D14" s="33"/>
      <c r="E14" s="96" t="s">
        <v>32</v>
      </c>
      <c r="F14" s="96"/>
      <c r="G14" s="96"/>
      <c r="H14" s="96"/>
      <c r="I14" s="96"/>
      <c r="J14" s="96"/>
      <c r="K14" s="96"/>
      <c r="L14" s="96"/>
      <c r="M14" s="4" t="s">
        <v>25</v>
      </c>
      <c r="N14" s="24"/>
      <c r="O14" s="25"/>
      <c r="P14" s="26"/>
      <c r="Q14" s="2"/>
      <c r="R14" s="2"/>
    </row>
    <row r="15" spans="1:18" s="5" customFormat="1" ht="14.1" customHeight="1" x14ac:dyDescent="0.4">
      <c r="A15" s="77"/>
      <c r="B15" s="78"/>
      <c r="C15" s="33"/>
      <c r="D15" s="33"/>
      <c r="E15" s="96"/>
      <c r="F15" s="96"/>
      <c r="G15" s="96"/>
      <c r="H15" s="96"/>
      <c r="I15" s="96"/>
      <c r="J15" s="96"/>
      <c r="K15" s="96"/>
      <c r="L15" s="96"/>
      <c r="M15" s="6"/>
      <c r="N15" s="27"/>
      <c r="O15" s="28"/>
      <c r="P15" s="29"/>
      <c r="Q15" s="2"/>
      <c r="R15" s="2"/>
    </row>
    <row r="16" spans="1:18" s="5" customFormat="1" ht="14.1" customHeight="1" x14ac:dyDescent="0.4">
      <c r="A16" s="79"/>
      <c r="B16" s="80"/>
      <c r="C16" s="33"/>
      <c r="D16" s="33"/>
      <c r="E16" s="96"/>
      <c r="F16" s="96"/>
      <c r="G16" s="96"/>
      <c r="H16" s="96"/>
      <c r="I16" s="96"/>
      <c r="J16" s="96"/>
      <c r="K16" s="96"/>
      <c r="L16" s="96"/>
      <c r="M16" s="30">
        <f>IF(ISBLANK(N14),
0,
ROUNDUP(N14,-3)
)</f>
        <v>0</v>
      </c>
      <c r="N16" s="31"/>
      <c r="O16" s="31"/>
      <c r="P16" s="32"/>
      <c r="Q16" s="2"/>
      <c r="R16" s="2"/>
    </row>
    <row r="17" spans="1:16" ht="13.5" customHeight="1" x14ac:dyDescent="0.4">
      <c r="A17" s="45" t="s">
        <v>29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4" t="s">
        <v>34</v>
      </c>
      <c r="N17" s="24"/>
      <c r="O17" s="25"/>
      <c r="P17" s="26"/>
    </row>
    <row r="18" spans="1:16" ht="13.5" x14ac:dyDescent="0.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50"/>
      <c r="M18" s="6"/>
      <c r="N18" s="27"/>
      <c r="O18" s="28"/>
      <c r="P18" s="29"/>
    </row>
    <row r="19" spans="1:16" ht="13.5" x14ac:dyDescent="0.4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87"/>
      <c r="M19" s="30">
        <f>IF(ISBLANK(N17),
0,
ROUNDDOWN(N17,-3)
)</f>
        <v>0</v>
      </c>
      <c r="N19" s="31"/>
      <c r="O19" s="31"/>
      <c r="P19" s="32"/>
    </row>
    <row r="20" spans="1:16" ht="13.5" x14ac:dyDescent="0.4">
      <c r="A20" s="89" t="s">
        <v>11</v>
      </c>
      <c r="B20" s="90"/>
      <c r="C20" s="33" t="s">
        <v>6</v>
      </c>
      <c r="D20" s="33"/>
      <c r="E20" s="34" t="s">
        <v>12</v>
      </c>
      <c r="F20" s="35"/>
      <c r="G20" s="35"/>
      <c r="H20" s="35"/>
      <c r="I20" s="35"/>
      <c r="J20" s="35"/>
      <c r="K20" s="35"/>
      <c r="L20" s="35"/>
      <c r="M20" s="4" t="s">
        <v>35</v>
      </c>
      <c r="N20" s="24"/>
      <c r="O20" s="25"/>
      <c r="P20" s="26"/>
    </row>
    <row r="21" spans="1:16" ht="13.5" x14ac:dyDescent="0.4">
      <c r="A21" s="91"/>
      <c r="B21" s="92"/>
      <c r="C21" s="33"/>
      <c r="D21" s="33"/>
      <c r="E21" s="36"/>
      <c r="F21" s="37"/>
      <c r="G21" s="37"/>
      <c r="H21" s="37"/>
      <c r="I21" s="37"/>
      <c r="J21" s="37"/>
      <c r="K21" s="37"/>
      <c r="L21" s="37"/>
      <c r="M21" s="6"/>
      <c r="N21" s="27"/>
      <c r="O21" s="28"/>
      <c r="P21" s="29"/>
    </row>
    <row r="22" spans="1:16" ht="13.5" x14ac:dyDescent="0.4">
      <c r="A22" s="91"/>
      <c r="B22" s="92"/>
      <c r="C22" s="33"/>
      <c r="D22" s="33"/>
      <c r="E22" s="36"/>
      <c r="F22" s="38"/>
      <c r="G22" s="38"/>
      <c r="H22" s="38"/>
      <c r="I22" s="38"/>
      <c r="J22" s="38"/>
      <c r="K22" s="38"/>
      <c r="L22" s="38"/>
      <c r="M22" s="30">
        <f>IF(ISBLANK(N20),
0,
ROUNDUP(N20,-3)
)</f>
        <v>0</v>
      </c>
      <c r="N22" s="31"/>
      <c r="O22" s="31"/>
      <c r="P22" s="32"/>
    </row>
    <row r="23" spans="1:16" ht="13.5" x14ac:dyDescent="0.4">
      <c r="A23" s="91"/>
      <c r="B23" s="92"/>
      <c r="C23" s="33" t="s">
        <v>7</v>
      </c>
      <c r="D23" s="33"/>
      <c r="E23" s="34" t="s">
        <v>13</v>
      </c>
      <c r="F23" s="35"/>
      <c r="G23" s="35"/>
      <c r="H23" s="35"/>
      <c r="I23" s="35"/>
      <c r="J23" s="35"/>
      <c r="K23" s="35"/>
      <c r="L23" s="35"/>
      <c r="M23" s="4" t="s">
        <v>36</v>
      </c>
      <c r="N23" s="24"/>
      <c r="O23" s="25"/>
      <c r="P23" s="26"/>
    </row>
    <row r="24" spans="1:16" ht="13.5" x14ac:dyDescent="0.4">
      <c r="A24" s="91"/>
      <c r="B24" s="92"/>
      <c r="C24" s="33"/>
      <c r="D24" s="33"/>
      <c r="E24" s="36"/>
      <c r="F24" s="37"/>
      <c r="G24" s="37"/>
      <c r="H24" s="37"/>
      <c r="I24" s="37"/>
      <c r="J24" s="37"/>
      <c r="K24" s="37"/>
      <c r="L24" s="37"/>
      <c r="M24" s="6"/>
      <c r="N24" s="27"/>
      <c r="O24" s="28"/>
      <c r="P24" s="29"/>
    </row>
    <row r="25" spans="1:16" ht="13.5" x14ac:dyDescent="0.4">
      <c r="A25" s="91"/>
      <c r="B25" s="92"/>
      <c r="C25" s="33"/>
      <c r="D25" s="33"/>
      <c r="E25" s="36"/>
      <c r="F25" s="38"/>
      <c r="G25" s="38"/>
      <c r="H25" s="38"/>
      <c r="I25" s="38"/>
      <c r="J25" s="38"/>
      <c r="K25" s="38"/>
      <c r="L25" s="38"/>
      <c r="M25" s="30">
        <f>IF(ISBLANK(N23),
0,
ROUNDUP(N23,-3)
)</f>
        <v>0</v>
      </c>
      <c r="N25" s="31"/>
      <c r="O25" s="31"/>
      <c r="P25" s="32"/>
    </row>
    <row r="26" spans="1:16" ht="13.5" x14ac:dyDescent="0.4">
      <c r="A26" s="91"/>
      <c r="B26" s="92"/>
      <c r="C26" s="33" t="s">
        <v>8</v>
      </c>
      <c r="D26" s="33"/>
      <c r="E26" s="34" t="s">
        <v>15</v>
      </c>
      <c r="F26" s="35"/>
      <c r="G26" s="35"/>
      <c r="H26" s="35"/>
      <c r="I26" s="35"/>
      <c r="J26" s="35"/>
      <c r="K26" s="35"/>
      <c r="L26" s="35"/>
      <c r="M26" s="4" t="s">
        <v>37</v>
      </c>
      <c r="N26" s="24"/>
      <c r="O26" s="25"/>
      <c r="P26" s="26"/>
    </row>
    <row r="27" spans="1:16" ht="13.5" x14ac:dyDescent="0.4">
      <c r="A27" s="91"/>
      <c r="B27" s="92"/>
      <c r="C27" s="33"/>
      <c r="D27" s="33"/>
      <c r="E27" s="36"/>
      <c r="F27" s="37"/>
      <c r="G27" s="37"/>
      <c r="H27" s="37"/>
      <c r="I27" s="37"/>
      <c r="J27" s="37"/>
      <c r="K27" s="37"/>
      <c r="L27" s="37"/>
      <c r="M27" s="6"/>
      <c r="N27" s="27"/>
      <c r="O27" s="28"/>
      <c r="P27" s="29"/>
    </row>
    <row r="28" spans="1:16" ht="13.5" x14ac:dyDescent="0.4">
      <c r="A28" s="91"/>
      <c r="B28" s="92"/>
      <c r="C28" s="33"/>
      <c r="D28" s="33"/>
      <c r="E28" s="36"/>
      <c r="F28" s="38"/>
      <c r="G28" s="38"/>
      <c r="H28" s="38"/>
      <c r="I28" s="38"/>
      <c r="J28" s="38"/>
      <c r="K28" s="38"/>
      <c r="L28" s="38"/>
      <c r="M28" s="30">
        <f>IF(ISBLANK(N26),
0,
ROUNDUP(N26,-3)
)</f>
        <v>0</v>
      </c>
      <c r="N28" s="43"/>
      <c r="O28" s="43"/>
      <c r="P28" s="44"/>
    </row>
    <row r="29" spans="1:16" ht="13.5" x14ac:dyDescent="0.4">
      <c r="A29" s="91"/>
      <c r="B29" s="92"/>
      <c r="C29" s="33" t="s">
        <v>9</v>
      </c>
      <c r="D29" s="33"/>
      <c r="E29" s="34" t="s">
        <v>19</v>
      </c>
      <c r="F29" s="35"/>
      <c r="G29" s="35"/>
      <c r="H29" s="35"/>
      <c r="I29" s="35"/>
      <c r="J29" s="35"/>
      <c r="K29" s="35"/>
      <c r="L29" s="95"/>
      <c r="M29" s="4" t="s">
        <v>38</v>
      </c>
      <c r="N29" s="7"/>
      <c r="O29" s="7"/>
      <c r="P29" s="8"/>
    </row>
    <row r="30" spans="1:16" ht="13.5" customHeight="1" x14ac:dyDescent="0.4">
      <c r="A30" s="91"/>
      <c r="B30" s="92"/>
      <c r="C30" s="33"/>
      <c r="D30" s="33"/>
      <c r="E30" s="39" t="s">
        <v>20</v>
      </c>
      <c r="F30" s="40"/>
      <c r="G30" s="40"/>
      <c r="H30" s="40"/>
      <c r="I30" s="40"/>
      <c r="J30" s="40"/>
      <c r="K30" s="9">
        <f>O4</f>
        <v>0</v>
      </c>
      <c r="L30" s="10" t="s">
        <v>21</v>
      </c>
      <c r="M30" s="6"/>
      <c r="N30" s="11"/>
      <c r="O30" s="11"/>
      <c r="P30" s="12"/>
    </row>
    <row r="31" spans="1:16" ht="13.5" customHeight="1" x14ac:dyDescent="0.4">
      <c r="A31" s="91"/>
      <c r="B31" s="92"/>
      <c r="C31" s="33"/>
      <c r="D31" s="33"/>
      <c r="E31" s="13"/>
      <c r="F31" s="41" t="s">
        <v>22</v>
      </c>
      <c r="G31" s="41"/>
      <c r="H31" s="41" t="s">
        <v>23</v>
      </c>
      <c r="I31" s="41"/>
      <c r="J31" s="41"/>
      <c r="K31" s="41"/>
      <c r="L31" s="42"/>
      <c r="M31" s="30">
        <f>IF(ISBLANK(N17),
0,
ROUNDUP(100000+(45000*O4),-3)
)</f>
        <v>0</v>
      </c>
      <c r="N31" s="43"/>
      <c r="O31" s="43"/>
      <c r="P31" s="44"/>
    </row>
    <row r="32" spans="1:16" ht="13.5" x14ac:dyDescent="0.4">
      <c r="A32" s="91"/>
      <c r="B32" s="92"/>
      <c r="C32" s="45" t="s">
        <v>10</v>
      </c>
      <c r="D32" s="47"/>
      <c r="E32" s="81" t="s">
        <v>47</v>
      </c>
      <c r="F32" s="82"/>
      <c r="G32" s="82"/>
      <c r="H32" s="82"/>
      <c r="I32" s="82"/>
      <c r="J32" s="82"/>
      <c r="K32" s="82"/>
      <c r="L32" s="83"/>
      <c r="M32" s="4" t="s">
        <v>39</v>
      </c>
      <c r="N32" s="14"/>
      <c r="O32" s="14"/>
      <c r="P32" s="15"/>
    </row>
    <row r="33" spans="1:19" ht="13.5" customHeight="1" x14ac:dyDescent="0.4">
      <c r="A33" s="91"/>
      <c r="B33" s="92"/>
      <c r="C33" s="48"/>
      <c r="D33" s="50"/>
      <c r="E33" s="84"/>
      <c r="F33" s="85"/>
      <c r="G33" s="85"/>
      <c r="H33" s="85"/>
      <c r="I33" s="85"/>
      <c r="J33" s="85"/>
      <c r="K33" s="85"/>
      <c r="L33" s="86"/>
      <c r="M33" s="30">
        <f>IF(ISBLANK(N17),
0,
ROUNDUP(
IF(((SUM(M7,M19)-SUM(M10,M13,M16,M22,M25,M28,M31))*20/100)&gt;M31*2,
M31*2,
(SUM(M7,M19)-SUM(M10,M13,M16,M22,M25,M28,M31))*20/100),-3)
)</f>
        <v>0</v>
      </c>
      <c r="N33" s="43"/>
      <c r="O33" s="43"/>
      <c r="P33" s="44"/>
      <c r="R33" s="16"/>
      <c r="S33" s="16"/>
    </row>
    <row r="34" spans="1:19" ht="13.5" x14ac:dyDescent="0.4">
      <c r="A34" s="91"/>
      <c r="B34" s="92"/>
      <c r="C34" s="48"/>
      <c r="D34" s="50"/>
      <c r="E34" s="88" t="s">
        <v>48</v>
      </c>
      <c r="F34" s="88"/>
      <c r="G34" s="88"/>
      <c r="H34" s="88"/>
      <c r="I34" s="88"/>
      <c r="J34" s="88"/>
      <c r="K34" s="88"/>
      <c r="L34" s="88"/>
      <c r="M34" s="4" t="s">
        <v>40</v>
      </c>
      <c r="N34" s="17"/>
      <c r="O34" s="17"/>
      <c r="P34" s="18"/>
    </row>
    <row r="35" spans="1:19" ht="13.5" x14ac:dyDescent="0.4">
      <c r="A35" s="93"/>
      <c r="B35" s="94"/>
      <c r="C35" s="58"/>
      <c r="D35" s="87"/>
      <c r="E35" s="88"/>
      <c r="F35" s="88"/>
      <c r="G35" s="88"/>
      <c r="H35" s="88"/>
      <c r="I35" s="88"/>
      <c r="J35" s="88"/>
      <c r="K35" s="88"/>
      <c r="L35" s="88"/>
      <c r="M35" s="30">
        <f>IF(ISBLANK(N17),
0,
ROUNDUP(
IF(((M19-SUM(M22,M25,M28,M31))*20/100)&gt;M31*2,
M31*2,
(M19-SUM(M22,M25,M28,M31))*20/100),-3)
)</f>
        <v>0</v>
      </c>
      <c r="N35" s="43"/>
      <c r="O35" s="43"/>
      <c r="P35" s="44"/>
    </row>
    <row r="36" spans="1:19" ht="13.5" x14ac:dyDescent="0.4">
      <c r="A36" s="45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</row>
    <row r="37" spans="1:19" ht="13.5" x14ac:dyDescent="0.4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0"/>
    </row>
    <row r="38" spans="1:19" ht="13.5" x14ac:dyDescent="0.4">
      <c r="A38" s="51" t="s">
        <v>41</v>
      </c>
      <c r="B38" s="51"/>
      <c r="C38" s="51"/>
      <c r="D38" s="51"/>
      <c r="E38" s="51"/>
      <c r="F38" s="51"/>
      <c r="G38" s="51"/>
      <c r="H38" s="51"/>
      <c r="I38" s="52" t="s">
        <v>46</v>
      </c>
      <c r="J38" s="52"/>
      <c r="K38" s="52"/>
      <c r="L38" s="52"/>
      <c r="M38" s="52"/>
      <c r="N38" s="52"/>
      <c r="O38" s="52"/>
      <c r="P38" s="52"/>
    </row>
    <row r="39" spans="1:19" ht="13.5" x14ac:dyDescent="0.4">
      <c r="A39" s="53" t="s">
        <v>42</v>
      </c>
      <c r="B39" s="53"/>
      <c r="C39" s="53"/>
      <c r="D39" s="53"/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</row>
    <row r="40" spans="1:19" ht="26.25" customHeight="1" x14ac:dyDescent="0.4">
      <c r="A40" s="19" t="s">
        <v>44</v>
      </c>
      <c r="B40" s="101">
        <f>IF((⑤-SUM(⑥,⑦,⑧))&gt;=⑨,
IF(①-SUM(②,③,④,(⑩-⑪))&lt;=0,
0,
①-SUM(②,③,④,(⑩-⑪))
),
"")</f>
        <v>0</v>
      </c>
      <c r="C40" s="101"/>
      <c r="D40" s="101"/>
      <c r="E40" s="101"/>
      <c r="F40" s="101"/>
      <c r="G40" s="101"/>
      <c r="H40" s="102"/>
      <c r="I40" s="20" t="s">
        <v>45</v>
      </c>
      <c r="J40" s="101">
        <f>IF(
OR((⑤-SUM(⑥,⑦,⑧))&lt;⑨,⑤=0),
IF(SUM(①,⑤)-SUM(②,③,④,⑥,⑦,⑧,⑨,⑩)&lt;=0,
0,
SUM(①,⑤)-SUM(②,③,④,⑥,⑦,⑧,⑨,⑩)),
"")</f>
        <v>0</v>
      </c>
      <c r="K40" s="101"/>
      <c r="L40" s="101"/>
      <c r="M40" s="101"/>
      <c r="N40" s="101"/>
      <c r="O40" s="101"/>
      <c r="P40" s="102"/>
    </row>
    <row r="41" spans="1:19" ht="28.35" customHeight="1" x14ac:dyDescent="0.4">
      <c r="A41" s="97" t="s">
        <v>49</v>
      </c>
      <c r="B41" s="97"/>
      <c r="C41" s="97"/>
      <c r="D41" s="97"/>
      <c r="E41" s="97"/>
    </row>
    <row r="42" spans="1:19" ht="28.35" customHeight="1" x14ac:dyDescent="0.4">
      <c r="A42" s="21" t="s">
        <v>50</v>
      </c>
      <c r="B42" s="22"/>
      <c r="C42" s="23"/>
      <c r="D42" s="98" t="s">
        <v>51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</row>
    <row r="43" spans="1:19" ht="28.35" customHeight="1" x14ac:dyDescent="0.4">
      <c r="A43" s="21" t="s">
        <v>50</v>
      </c>
      <c r="B43" s="100" t="s">
        <v>52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9" ht="28.35" customHeight="1" x14ac:dyDescent="0.4">
      <c r="A44" s="21" t="s">
        <v>50</v>
      </c>
      <c r="B44" s="100" t="s">
        <v>53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</sheetData>
  <sheetProtection algorithmName="SHA-512" hashValue="F2EwEt/U0fptoVY3o6APPs6okatb3FtnGH2uFZt+JfYqo9b3GfPuCrwjhyPmsLka0qXKZgpIMahfgUAdv7AXsg==" saltValue="y+A9MTdEDjn4CfYjizPBCQ==" spinCount="100000" sheet="1" selectLockedCells="1"/>
  <mergeCells count="64">
    <mergeCell ref="A41:E41"/>
    <mergeCell ref="D42:P42"/>
    <mergeCell ref="B43:P43"/>
    <mergeCell ref="B44:P44"/>
    <mergeCell ref="J40:P40"/>
    <mergeCell ref="B40:H40"/>
    <mergeCell ref="N8:P9"/>
    <mergeCell ref="M10:P10"/>
    <mergeCell ref="C11:D13"/>
    <mergeCell ref="E11:L13"/>
    <mergeCell ref="M33:P33"/>
    <mergeCell ref="E29:L29"/>
    <mergeCell ref="C14:D16"/>
    <mergeCell ref="E14:L16"/>
    <mergeCell ref="E32:L33"/>
    <mergeCell ref="C32:D35"/>
    <mergeCell ref="E34:L35"/>
    <mergeCell ref="M35:P35"/>
    <mergeCell ref="A20:B35"/>
    <mergeCell ref="A1:P1"/>
    <mergeCell ref="N5:P6"/>
    <mergeCell ref="M7:P7"/>
    <mergeCell ref="C8:D10"/>
    <mergeCell ref="M3:P3"/>
    <mergeCell ref="M4:N4"/>
    <mergeCell ref="A5:H7"/>
    <mergeCell ref="I5:L5"/>
    <mergeCell ref="I6:L7"/>
    <mergeCell ref="E3:L3"/>
    <mergeCell ref="C3:D3"/>
    <mergeCell ref="A3:B4"/>
    <mergeCell ref="C4:D4"/>
    <mergeCell ref="E4:L4"/>
    <mergeCell ref="A8:B16"/>
    <mergeCell ref="E8:L10"/>
    <mergeCell ref="A36:P37"/>
    <mergeCell ref="A38:H38"/>
    <mergeCell ref="I38:P38"/>
    <mergeCell ref="A39:H39"/>
    <mergeCell ref="I39:P39"/>
    <mergeCell ref="C29:D31"/>
    <mergeCell ref="M19:P19"/>
    <mergeCell ref="E20:L22"/>
    <mergeCell ref="E23:L25"/>
    <mergeCell ref="E26:L28"/>
    <mergeCell ref="E30:J30"/>
    <mergeCell ref="F31:G31"/>
    <mergeCell ref="H31:L31"/>
    <mergeCell ref="N20:P21"/>
    <mergeCell ref="N23:P24"/>
    <mergeCell ref="M25:P25"/>
    <mergeCell ref="N26:P27"/>
    <mergeCell ref="M28:P28"/>
    <mergeCell ref="M31:P31"/>
    <mergeCell ref="M22:P22"/>
    <mergeCell ref="A17:L19"/>
    <mergeCell ref="N11:P12"/>
    <mergeCell ref="M13:P13"/>
    <mergeCell ref="C20:D22"/>
    <mergeCell ref="C23:D25"/>
    <mergeCell ref="C26:D28"/>
    <mergeCell ref="N17:P18"/>
    <mergeCell ref="N14:P15"/>
    <mergeCell ref="M16:P16"/>
  </mergeCells>
  <phoneticPr fontId="1"/>
  <dataValidations count="4">
    <dataValidation type="whole" imeMode="off" operator="greaterThanOrEqual" allowBlank="1" showInputMessage="1" showErrorMessage="1" sqref="O4 N5:P6 N8:P9 N11:P12 N14:P15 N17:P18 N20:P21 N23:P24 N26:P27">
      <formula1>0</formula1>
    </dataValidation>
    <dataValidation type="textLength" imeMode="hiragana" operator="greaterThanOrEqual" allowBlank="1" showInputMessage="1" showErrorMessage="1" errorTitle="入力エラー" error="氏名を正しく入力してください。" promptTitle="氏名を入力" prompt="給与支払報告書に記載するとおりに記載してください。姓と名の間にはスペースを入力してください。" sqref="E4:L4">
      <formula1>3</formula1>
    </dataValidation>
    <dataValidation type="list" imeMode="disabled" allowBlank="1" showInputMessage="1" showErrorMessage="1" errorTitle="入力エラー" error="「１か月以上」か「１か月未満」のどちらかをリストから選択してください。" promptTitle="期間を選択" prompt="今回の給料支給の対象となった期間が「1か月以上」か「１か月未満」かを選択してください。" sqref="I6:L7">
      <formula1>"１か月以上,１か月未満"</formula1>
    </dataValidation>
    <dataValidation type="textLength" imeMode="hiragana" operator="greaterThanOrEqual" allowBlank="1" showInputMessage="1" showErrorMessage="1" errorTitle="入力エラー" error="住所を正しく入力してください" promptTitle="住所を入力" prompt="本人の住所が住民票の住所と異なる場合は（住登外課税を受けている場合など）は、連絡をお願いします。" sqref="E3:L3">
      <formula1>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</vt:i4>
      </vt:variant>
    </vt:vector>
  </HeadingPairs>
  <TitlesOfParts>
    <vt:vector size="12" baseType="lpstr">
      <vt:lpstr>賞与入力シート</vt:lpstr>
      <vt:lpstr>①</vt:lpstr>
      <vt:lpstr>②</vt:lpstr>
      <vt:lpstr>③</vt:lpstr>
      <vt:lpstr>④</vt:lpstr>
      <vt:lpstr>⑤</vt:lpstr>
      <vt:lpstr>⑥</vt:lpstr>
      <vt:lpstr>⑦</vt:lpstr>
      <vt:lpstr>⑧</vt:lpstr>
      <vt:lpstr>⑨</vt:lpstr>
      <vt:lpstr>⑩</vt:lpstr>
      <vt:lpstr>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2022-12-22T04:43:22Z</dcterms:created>
  <dcterms:modified xsi:type="dcterms:W3CDTF">2022-12-22T04:44:32Z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